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磅房项目报价" sheetId="2" r:id="rId1"/>
    <sheet name="曲靖磅房项目明细" sheetId="1" r:id="rId2"/>
  </sheets>
  <calcPr calcId="144525"/>
</workbook>
</file>

<file path=xl/sharedStrings.xml><?xml version="1.0" encoding="utf-8"?>
<sst xmlns="http://schemas.openxmlformats.org/spreadsheetml/2006/main" count="198" uniqueCount="110">
  <si>
    <t>磅房无人值守系统报价明细表</t>
  </si>
  <si>
    <t>应用场景一</t>
  </si>
  <si>
    <t>单磅单出</t>
  </si>
  <si>
    <t>序号</t>
  </si>
  <si>
    <t>材料名称</t>
  </si>
  <si>
    <t>规格</t>
  </si>
  <si>
    <t>品牌</t>
  </si>
  <si>
    <t>数量</t>
  </si>
  <si>
    <t>单价</t>
  </si>
  <si>
    <t>材料金额</t>
  </si>
  <si>
    <t>备注说明</t>
  </si>
  <si>
    <t>合计</t>
  </si>
  <si>
    <t>对内加点</t>
  </si>
  <si>
    <t>对内报价</t>
  </si>
  <si>
    <t>对外加点</t>
  </si>
  <si>
    <t>对外报价</t>
  </si>
  <si>
    <t>税费</t>
  </si>
  <si>
    <t>总成本</t>
  </si>
  <si>
    <t>识别相机</t>
  </si>
  <si>
    <t>IO控制\全天综合识别率》96%\识别种类超1500+\识别速度＜100ms</t>
  </si>
  <si>
    <t>海康威视</t>
  </si>
  <si>
    <t>红绿灯</t>
  </si>
  <si>
    <t>红绿双头；直径200MM</t>
  </si>
  <si>
    <t>世纪星耀</t>
  </si>
  <si>
    <t>红外对射光栅</t>
  </si>
  <si>
    <t>10米 4光束；不锈钢材质；高度：1500mm</t>
  </si>
  <si>
    <t>道闸</t>
  </si>
  <si>
    <t>3.5米快速杆</t>
  </si>
  <si>
    <t>百胜</t>
  </si>
  <si>
    <t>一体机</t>
  </si>
  <si>
    <t>21.5寸立式风冷户外机</t>
  </si>
  <si>
    <t>CWD215DY</t>
  </si>
  <si>
    <t>抓拍相机</t>
  </si>
  <si>
    <t>4MM POE；400万像素；红外夜视</t>
  </si>
  <si>
    <t>3</t>
  </si>
  <si>
    <t>LED屏幕</t>
  </si>
  <si>
    <t>含防水箱体，2.2米钣金定制立柱，模组，安装配件，装配线材及控制卡</t>
  </si>
  <si>
    <t>0.48*0.96
（定制）</t>
  </si>
  <si>
    <t>电气柜</t>
  </si>
  <si>
    <t>碳钢喷塑，DS4050，台达PLC:8路输入、6路输出，开关量信号等</t>
  </si>
  <si>
    <t>千里马</t>
  </si>
  <si>
    <t>机柜</t>
  </si>
  <si>
    <t>H=1.6m，宽600深800</t>
  </si>
  <si>
    <t>畅威</t>
  </si>
  <si>
    <t>工控机</t>
  </si>
  <si>
    <t>I5 CPU, 8G DDR4内存，1T HDD硬盘，10个串口，6个USB口，双千兆网口，配置罗技键盘鼠标</t>
  </si>
  <si>
    <t>研华</t>
  </si>
  <si>
    <t>电脑</t>
  </si>
  <si>
    <t>组装</t>
  </si>
  <si>
    <t>针式打印机</t>
  </si>
  <si>
    <t>730k 1-5联</t>
  </si>
  <si>
    <t>爱普生</t>
  </si>
  <si>
    <t>混凝土</t>
  </si>
  <si>
    <t>立方米</t>
  </si>
  <si>
    <t>千兆16口交换机</t>
  </si>
  <si>
    <t>TP-LINK</t>
  </si>
  <si>
    <t>千兆8口交换机</t>
  </si>
  <si>
    <t>千兆5口POE交换机</t>
  </si>
  <si>
    <t>路由器</t>
  </si>
  <si>
    <t>华为</t>
  </si>
  <si>
    <t>红路灯立柱</t>
  </si>
  <si>
    <t>2.5米 预留红绿灯/监控/音柱孔位</t>
  </si>
  <si>
    <t>防砸雷达</t>
  </si>
  <si>
    <t>79G</t>
  </si>
  <si>
    <t>百盛</t>
  </si>
  <si>
    <t>工控机显示器</t>
  </si>
  <si>
    <t>联想</t>
  </si>
  <si>
    <t>材料费(网线,线管等)</t>
  </si>
  <si>
    <t>车牌识别立杆</t>
  </si>
  <si>
    <t>1.5m</t>
  </si>
  <si>
    <t>施工费用</t>
  </si>
  <si>
    <t>施工队施工费用</t>
  </si>
  <si>
    <t>根据实际场景有差异</t>
  </si>
  <si>
    <t>电源稳压器10KV</t>
  </si>
  <si>
    <t>10KV及插板和线材改装</t>
  </si>
  <si>
    <t>德力西</t>
  </si>
  <si>
    <t>设备运费</t>
  </si>
  <si>
    <t>顺丰和德邦运费</t>
  </si>
  <si>
    <t>顺丰</t>
  </si>
  <si>
    <t>实际情况会有差异(距离远近)</t>
  </si>
  <si>
    <t>小计</t>
  </si>
  <si>
    <t>应用场景二</t>
  </si>
  <si>
    <t>单磅双出</t>
  </si>
  <si>
    <t>16口交换机</t>
  </si>
  <si>
    <t>8口交换机</t>
  </si>
  <si>
    <t>5口POE交换机</t>
  </si>
  <si>
    <t>材料费</t>
  </si>
  <si>
    <t>项目</t>
  </si>
  <si>
    <t>金额</t>
  </si>
  <si>
    <t>金额（万元）</t>
  </si>
  <si>
    <t>陕西陆运帮</t>
  </si>
  <si>
    <t>沾益花山堆煤厂项目磅房设备（道闸，LED屏，红外光栅，摄像头等）</t>
  </si>
  <si>
    <t>设备</t>
  </si>
  <si>
    <t>打印一体机采购（4台）</t>
  </si>
  <si>
    <t>蒲光辉报销 沾益花山堆煤厂项目耗材（线路，管道等等）</t>
  </si>
  <si>
    <t>蒲光辉报销沾益花山耗材</t>
  </si>
  <si>
    <t>白经锋报销-机柜采购</t>
  </si>
  <si>
    <t>蒲光辉借款（材料）</t>
  </si>
  <si>
    <t>白经锋报销差旅费</t>
  </si>
  <si>
    <t>差旅</t>
  </si>
  <si>
    <t>白经锋报销差旅费（白经锋和刘盼德）</t>
  </si>
  <si>
    <t>西安京卡</t>
  </si>
  <si>
    <t>差旅费（席国飞）</t>
  </si>
  <si>
    <t>差旅费（刘盼德）</t>
  </si>
  <si>
    <t>预计还要发生差旅费</t>
  </si>
  <si>
    <t>白经锋（1个半月）</t>
  </si>
  <si>
    <t>工资</t>
  </si>
  <si>
    <t>蒲光辉（1个半月）</t>
  </si>
  <si>
    <t>席国飞（1个月）</t>
  </si>
  <si>
    <t>刘盼德（1个月）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</si>
</sst>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1"/>
      <color rgb="FF000000"/>
      <name val="DengXian"/>
      <charset val="134"/>
    </font>
    <font>
      <sz val="10.5"/>
      <color rgb="FF333333"/>
      <name val="Microsoft YaHei"/>
      <charset val="134"/>
    </font>
    <font>
      <b/>
      <sz val="24"/>
      <color theme="1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1" borderId="2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15" borderId="26" applyNumberFormat="0" applyAlignment="0" applyProtection="0">
      <alignment vertical="center"/>
    </xf>
    <xf numFmtId="0" fontId="20" fillId="15" borderId="22" applyNumberFormat="0" applyAlignment="0" applyProtection="0">
      <alignment vertical="center"/>
    </xf>
    <xf numFmtId="0" fontId="21" fillId="16" borderId="2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center"/>
    </xf>
    <xf numFmtId="58" fontId="1" fillId="0" borderId="2" xfId="0" applyNumberFormat="1" applyFont="1" applyFill="1" applyBorder="1" applyAlignment="1" applyProtection="1"/>
    <xf numFmtId="0" fontId="2" fillId="0" borderId="3" xfId="0" applyFont="1" applyFill="1" applyBorder="1" applyAlignment="1"/>
    <xf numFmtId="0" fontId="1" fillId="0" borderId="3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horizontal="center" vertical="center"/>
    </xf>
    <xf numFmtId="176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/>
    </xf>
    <xf numFmtId="58" fontId="1" fillId="0" borderId="6" xfId="0" applyNumberFormat="1" applyFont="1" applyFill="1" applyBorder="1" applyAlignment="1" applyProtection="1"/>
    <xf numFmtId="0" fontId="1" fillId="0" borderId="7" xfId="0" applyNumberFormat="1" applyFont="1" applyFill="1" applyBorder="1" applyAlignment="1" applyProtection="1"/>
    <xf numFmtId="0" fontId="1" fillId="0" borderId="7" xfId="0" applyNumberFormat="1" applyFont="1" applyFill="1" applyBorder="1" applyAlignment="1" applyProtection="1">
      <alignment horizontal="center" vertical="center"/>
    </xf>
    <xf numFmtId="176" fontId="1" fillId="0" borderId="8" xfId="0" applyNumberFormat="1" applyFont="1" applyFill="1" applyBorder="1" applyAlignment="1" applyProtection="1">
      <alignment horizontal="center" vertical="center"/>
    </xf>
    <xf numFmtId="0" fontId="2" fillId="0" borderId="7" xfId="0" applyFont="1" applyFill="1" applyBorder="1" applyAlignment="1"/>
    <xf numFmtId="58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>
      <alignment horizontal="center" vertical="center"/>
    </xf>
    <xf numFmtId="176" fontId="1" fillId="0" borderId="11" xfId="0" applyNumberFormat="1" applyFont="1" applyFill="1" applyBorder="1" applyAlignment="1" applyProtection="1">
      <alignment horizontal="center" vertical="center"/>
    </xf>
    <xf numFmtId="0" fontId="1" fillId="0" borderId="12" xfId="0" applyNumberFormat="1" applyFont="1" applyFill="1" applyBorder="1" applyAlignment="1" applyProtection="1">
      <alignment horizontal="center" vertical="center"/>
    </xf>
    <xf numFmtId="176" fontId="1" fillId="0" borderId="13" xfId="0" applyNumberFormat="1" applyFont="1" applyFill="1" applyBorder="1" applyAlignment="1" applyProtection="1">
      <alignment horizontal="center" vertical="center"/>
    </xf>
    <xf numFmtId="0" fontId="1" fillId="0" borderId="14" xfId="0" applyNumberFormat="1" applyFont="1" applyFill="1" applyBorder="1" applyAlignment="1" applyProtection="1">
      <alignment horizontal="center"/>
    </xf>
    <xf numFmtId="0" fontId="1" fillId="0" borderId="15" xfId="0" applyNumberFormat="1" applyFont="1" applyFill="1" applyBorder="1" applyAlignment="1" applyProtection="1">
      <alignment horizontal="center" vertical="center"/>
    </xf>
    <xf numFmtId="176" fontId="1" fillId="0" borderId="16" xfId="0" applyNumberFormat="1" applyFont="1" applyFill="1" applyBorder="1" applyAlignment="1" applyProtection="1">
      <alignment horizontal="center" vertical="center"/>
    </xf>
    <xf numFmtId="0" fontId="1" fillId="0" borderId="17" xfId="0" applyNumberFormat="1" applyFont="1" applyFill="1" applyBorder="1" applyAlignment="1" applyProtection="1">
      <alignment horizontal="center" vertical="center"/>
    </xf>
    <xf numFmtId="176" fontId="1" fillId="0" borderId="18" xfId="0" applyNumberFormat="1" applyFont="1" applyFill="1" applyBorder="1" applyAlignment="1" applyProtection="1">
      <alignment horizontal="center" vertical="center"/>
    </xf>
    <xf numFmtId="0" fontId="1" fillId="0" borderId="19" xfId="0" applyNumberFormat="1" applyFont="1" applyFill="1" applyBorder="1" applyAlignment="1" applyProtection="1"/>
    <xf numFmtId="0" fontId="1" fillId="0" borderId="2" xfId="0" applyNumberFormat="1" applyFont="1" applyFill="1" applyBorder="1" applyAlignment="1" applyProtection="1"/>
    <xf numFmtId="0" fontId="1" fillId="0" borderId="6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176" fontId="1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9" fontId="0" fillId="0" borderId="0" xfId="11" applyNumberFormat="1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9" fontId="0" fillId="0" borderId="7" xfId="11" applyNumberFormat="1" applyFont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333333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8"/>
  <sheetViews>
    <sheetView tabSelected="1" workbookViewId="0">
      <pane ySplit="1" topLeftCell="A2" activePane="bottomLeft" state="frozen"/>
      <selection/>
      <selection pane="bottomLeft" activeCell="A5" sqref="A5"/>
    </sheetView>
  </sheetViews>
  <sheetFormatPr defaultColWidth="9" defaultRowHeight="14.25"/>
  <cols>
    <col min="1" max="1" width="5.33333333333333" style="30" customWidth="1"/>
    <col min="2" max="2" width="21.6666666666667" style="30" customWidth="1"/>
    <col min="3" max="3" width="29.8333333333333" style="31" customWidth="1"/>
    <col min="4" max="4" width="9.33333333333333" style="30" customWidth="1"/>
    <col min="5" max="5" width="9.33333333333333" style="32" customWidth="1"/>
    <col min="6" max="6" width="10.8333333333333" style="30" customWidth="1"/>
    <col min="7" max="7" width="11.3333333333333" style="30" customWidth="1"/>
    <col min="8" max="8" width="29.1416666666667" style="30" customWidth="1"/>
    <col min="9" max="9" width="11.6666666666667" style="30" customWidth="1"/>
    <col min="10" max="10" width="10.5083333333333" style="33" customWidth="1"/>
    <col min="11" max="11" width="11.6666666666667" style="30" customWidth="1"/>
    <col min="12" max="12" width="10.5083333333333" style="33" customWidth="1"/>
    <col min="13" max="13" width="11.6666666666667" style="30" customWidth="1"/>
    <col min="14" max="14" width="10.5083333333333" style="30" customWidth="1"/>
    <col min="15" max="15" width="12.625" style="30" customWidth="1"/>
    <col min="16" max="16" width="9.33333333333333" style="30" customWidth="1"/>
    <col min="17" max="17" width="10.5" style="30" customWidth="1"/>
    <col min="18" max="16384" width="9" style="30"/>
  </cols>
  <sheetData>
    <row r="1" ht="45" customHeight="1" spans="1:1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ht="25" customHeight="1" spans="1:15">
      <c r="A2" s="35" t="s">
        <v>1</v>
      </c>
      <c r="B2" s="36"/>
      <c r="C2" s="37" t="s">
        <v>2</v>
      </c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54"/>
    </row>
    <row r="3" spans="1:15">
      <c r="A3" s="38" t="s">
        <v>3</v>
      </c>
      <c r="B3" s="39" t="s">
        <v>4</v>
      </c>
      <c r="C3" s="40" t="s">
        <v>5</v>
      </c>
      <c r="D3" s="38" t="s">
        <v>6</v>
      </c>
      <c r="E3" s="41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55" t="s">
        <v>12</v>
      </c>
      <c r="K3" s="38" t="s">
        <v>13</v>
      </c>
      <c r="L3" s="55" t="s">
        <v>14</v>
      </c>
      <c r="M3" s="38" t="s">
        <v>15</v>
      </c>
      <c r="N3" s="38" t="s">
        <v>16</v>
      </c>
      <c r="O3" s="38" t="s">
        <v>17</v>
      </c>
    </row>
    <row r="4" ht="28.5" spans="1:15">
      <c r="A4" s="38">
        <v>1</v>
      </c>
      <c r="B4" s="39" t="s">
        <v>18</v>
      </c>
      <c r="C4" s="42" t="s">
        <v>19</v>
      </c>
      <c r="D4" s="43" t="s">
        <v>20</v>
      </c>
      <c r="E4" s="41">
        <v>1</v>
      </c>
      <c r="F4" s="38">
        <v>1850</v>
      </c>
      <c r="G4" s="38">
        <f>E4*F4</f>
        <v>1850</v>
      </c>
      <c r="H4" s="42"/>
      <c r="I4" s="38">
        <f>G4</f>
        <v>1850</v>
      </c>
      <c r="J4" s="55"/>
      <c r="K4" s="38">
        <f>I4*(1+J4)</f>
        <v>1850</v>
      </c>
      <c r="L4" s="55"/>
      <c r="M4" s="38">
        <f>I4*(1+L4)</f>
        <v>1850</v>
      </c>
      <c r="N4" s="38"/>
      <c r="O4" s="38"/>
    </row>
    <row r="5" spans="1:15">
      <c r="A5" s="38">
        <v>2</v>
      </c>
      <c r="B5" s="39" t="s">
        <v>21</v>
      </c>
      <c r="C5" s="42" t="s">
        <v>22</v>
      </c>
      <c r="D5" s="43" t="s">
        <v>23</v>
      </c>
      <c r="E5" s="41">
        <v>1</v>
      </c>
      <c r="F5" s="38">
        <v>700</v>
      </c>
      <c r="G5" s="38">
        <f t="shared" ref="G5:G28" si="0">E5*F5</f>
        <v>700</v>
      </c>
      <c r="H5" s="38"/>
      <c r="I5" s="38">
        <f t="shared" ref="I5:I29" si="1">G5</f>
        <v>700</v>
      </c>
      <c r="J5" s="55"/>
      <c r="K5" s="38">
        <f t="shared" ref="K5:K29" si="2">I5*(1+J5)</f>
        <v>700</v>
      </c>
      <c r="L5" s="55"/>
      <c r="M5" s="38">
        <f t="shared" ref="M5:M29" si="3">I5*(1+L5)</f>
        <v>700</v>
      </c>
      <c r="N5" s="38"/>
      <c r="O5" s="38"/>
    </row>
    <row r="6" ht="28.5" spans="1:15">
      <c r="A6" s="38">
        <v>3</v>
      </c>
      <c r="B6" s="39" t="s">
        <v>24</v>
      </c>
      <c r="C6" s="42" t="s">
        <v>25</v>
      </c>
      <c r="D6" s="43" t="s">
        <v>23</v>
      </c>
      <c r="E6" s="41">
        <v>4</v>
      </c>
      <c r="F6" s="44">
        <v>1350</v>
      </c>
      <c r="G6" s="38">
        <f t="shared" si="0"/>
        <v>5400</v>
      </c>
      <c r="H6" s="38"/>
      <c r="I6" s="38">
        <f t="shared" si="1"/>
        <v>5400</v>
      </c>
      <c r="J6" s="55"/>
      <c r="K6" s="38">
        <f t="shared" si="2"/>
        <v>5400</v>
      </c>
      <c r="L6" s="55"/>
      <c r="M6" s="38">
        <f t="shared" si="3"/>
        <v>5400</v>
      </c>
      <c r="N6" s="38"/>
      <c r="O6" s="38"/>
    </row>
    <row r="7" spans="1:15">
      <c r="A7" s="38">
        <v>4</v>
      </c>
      <c r="B7" s="39" t="s">
        <v>26</v>
      </c>
      <c r="C7" s="42" t="s">
        <v>27</v>
      </c>
      <c r="D7" s="43" t="s">
        <v>28</v>
      </c>
      <c r="E7" s="41">
        <v>2</v>
      </c>
      <c r="F7" s="38">
        <v>1850</v>
      </c>
      <c r="G7" s="38">
        <f t="shared" si="0"/>
        <v>3700</v>
      </c>
      <c r="H7" s="38"/>
      <c r="I7" s="38">
        <f t="shared" si="1"/>
        <v>3700</v>
      </c>
      <c r="J7" s="55"/>
      <c r="K7" s="38">
        <f t="shared" si="2"/>
        <v>3700</v>
      </c>
      <c r="L7" s="55"/>
      <c r="M7" s="38">
        <f t="shared" si="3"/>
        <v>3700</v>
      </c>
      <c r="N7" s="38"/>
      <c r="O7" s="38"/>
    </row>
    <row r="8" spans="1:15">
      <c r="A8" s="38">
        <v>5</v>
      </c>
      <c r="B8" s="39" t="s">
        <v>29</v>
      </c>
      <c r="C8" s="42" t="s">
        <v>30</v>
      </c>
      <c r="D8" s="43" t="s">
        <v>31</v>
      </c>
      <c r="E8" s="41">
        <v>1</v>
      </c>
      <c r="F8" s="38">
        <v>8608</v>
      </c>
      <c r="G8" s="38">
        <f t="shared" si="0"/>
        <v>8608</v>
      </c>
      <c r="H8" s="38"/>
      <c r="I8" s="38">
        <f t="shared" si="1"/>
        <v>8608</v>
      </c>
      <c r="J8" s="55"/>
      <c r="K8" s="38">
        <f t="shared" si="2"/>
        <v>8608</v>
      </c>
      <c r="L8" s="55"/>
      <c r="M8" s="38">
        <f t="shared" si="3"/>
        <v>8608</v>
      </c>
      <c r="N8" s="38"/>
      <c r="O8" s="38"/>
    </row>
    <row r="9" spans="1:15">
      <c r="A9" s="38">
        <v>6</v>
      </c>
      <c r="B9" s="39" t="s">
        <v>32</v>
      </c>
      <c r="C9" s="42" t="s">
        <v>33</v>
      </c>
      <c r="D9" s="43" t="s">
        <v>20</v>
      </c>
      <c r="E9" s="45" t="s">
        <v>34</v>
      </c>
      <c r="F9" s="44">
        <v>380</v>
      </c>
      <c r="G9" s="38">
        <f t="shared" si="0"/>
        <v>1140</v>
      </c>
      <c r="H9" s="38"/>
      <c r="I9" s="38">
        <f t="shared" si="1"/>
        <v>1140</v>
      </c>
      <c r="J9" s="55"/>
      <c r="K9" s="38">
        <f t="shared" si="2"/>
        <v>1140</v>
      </c>
      <c r="L9" s="55"/>
      <c r="M9" s="38">
        <f t="shared" si="3"/>
        <v>1140</v>
      </c>
      <c r="N9" s="38"/>
      <c r="O9" s="38"/>
    </row>
    <row r="10" ht="42.75" spans="1:15">
      <c r="A10" s="38">
        <v>7</v>
      </c>
      <c r="B10" s="39" t="s">
        <v>35</v>
      </c>
      <c r="C10" s="42" t="s">
        <v>36</v>
      </c>
      <c r="D10" s="42" t="s">
        <v>37</v>
      </c>
      <c r="E10" s="41">
        <v>1</v>
      </c>
      <c r="F10" s="38">
        <v>2380</v>
      </c>
      <c r="G10" s="38">
        <f t="shared" si="0"/>
        <v>2380</v>
      </c>
      <c r="H10" s="38"/>
      <c r="I10" s="38">
        <f t="shared" si="1"/>
        <v>2380</v>
      </c>
      <c r="J10" s="55"/>
      <c r="K10" s="38">
        <f t="shared" si="2"/>
        <v>2380</v>
      </c>
      <c r="L10" s="55"/>
      <c r="M10" s="38">
        <f t="shared" si="3"/>
        <v>2380</v>
      </c>
      <c r="N10" s="38"/>
      <c r="O10" s="38"/>
    </row>
    <row r="11" ht="28.5" spans="1:15">
      <c r="A11" s="38">
        <v>8</v>
      </c>
      <c r="B11" s="39" t="s">
        <v>38</v>
      </c>
      <c r="C11" s="42" t="s">
        <v>39</v>
      </c>
      <c r="D11" s="42" t="s">
        <v>40</v>
      </c>
      <c r="E11" s="41">
        <v>1</v>
      </c>
      <c r="F11" s="38">
        <v>2650</v>
      </c>
      <c r="G11" s="38">
        <f t="shared" si="0"/>
        <v>2650</v>
      </c>
      <c r="H11" s="38"/>
      <c r="I11" s="38">
        <f t="shared" si="1"/>
        <v>2650</v>
      </c>
      <c r="J11" s="55"/>
      <c r="K11" s="38">
        <f t="shared" si="2"/>
        <v>2650</v>
      </c>
      <c r="L11" s="55"/>
      <c r="M11" s="38">
        <f t="shared" si="3"/>
        <v>2650</v>
      </c>
      <c r="N11" s="38"/>
      <c r="O11" s="38"/>
    </row>
    <row r="12" spans="1:15">
      <c r="A12" s="38">
        <v>9</v>
      </c>
      <c r="B12" s="39" t="s">
        <v>41</v>
      </c>
      <c r="C12" s="42" t="s">
        <v>42</v>
      </c>
      <c r="D12" s="43" t="s">
        <v>43</v>
      </c>
      <c r="E12" s="41">
        <v>1</v>
      </c>
      <c r="F12" s="38">
        <v>750</v>
      </c>
      <c r="G12" s="38">
        <f t="shared" si="0"/>
        <v>750</v>
      </c>
      <c r="H12" s="38"/>
      <c r="I12" s="38">
        <f t="shared" si="1"/>
        <v>750</v>
      </c>
      <c r="J12" s="55"/>
      <c r="K12" s="38">
        <f t="shared" si="2"/>
        <v>750</v>
      </c>
      <c r="L12" s="55"/>
      <c r="M12" s="38">
        <f t="shared" si="3"/>
        <v>750</v>
      </c>
      <c r="N12" s="38"/>
      <c r="O12" s="38"/>
    </row>
    <row r="13" ht="42.75" spans="1:15">
      <c r="A13" s="38">
        <v>10</v>
      </c>
      <c r="B13" s="39" t="s">
        <v>44</v>
      </c>
      <c r="C13" s="42" t="s">
        <v>45</v>
      </c>
      <c r="D13" s="43" t="s">
        <v>46</v>
      </c>
      <c r="E13" s="41">
        <v>1</v>
      </c>
      <c r="F13" s="38">
        <v>4460</v>
      </c>
      <c r="G13" s="38">
        <f t="shared" si="0"/>
        <v>4460</v>
      </c>
      <c r="H13" s="38"/>
      <c r="I13" s="38">
        <f t="shared" si="1"/>
        <v>4460</v>
      </c>
      <c r="J13" s="55"/>
      <c r="K13" s="38">
        <f t="shared" si="2"/>
        <v>4460</v>
      </c>
      <c r="L13" s="55"/>
      <c r="M13" s="38">
        <f t="shared" si="3"/>
        <v>4460</v>
      </c>
      <c r="N13" s="38"/>
      <c r="O13" s="38"/>
    </row>
    <row r="14" spans="1:15">
      <c r="A14" s="38">
        <v>11</v>
      </c>
      <c r="B14" s="46" t="s">
        <v>47</v>
      </c>
      <c r="C14" s="42" t="s">
        <v>48</v>
      </c>
      <c r="D14" s="43"/>
      <c r="E14" s="41">
        <v>1</v>
      </c>
      <c r="F14" s="43">
        <v>2500</v>
      </c>
      <c r="G14" s="38">
        <f t="shared" si="0"/>
        <v>2500</v>
      </c>
      <c r="H14" s="38"/>
      <c r="I14" s="38">
        <f t="shared" si="1"/>
        <v>2500</v>
      </c>
      <c r="J14" s="55"/>
      <c r="K14" s="38">
        <f t="shared" si="2"/>
        <v>2500</v>
      </c>
      <c r="L14" s="55"/>
      <c r="M14" s="38">
        <f t="shared" si="3"/>
        <v>2500</v>
      </c>
      <c r="N14" s="38"/>
      <c r="O14" s="38"/>
    </row>
    <row r="15" spans="1:15">
      <c r="A15" s="38">
        <v>12</v>
      </c>
      <c r="B15" s="46" t="s">
        <v>49</v>
      </c>
      <c r="C15" s="42" t="s">
        <v>50</v>
      </c>
      <c r="D15" s="43" t="s">
        <v>51</v>
      </c>
      <c r="E15" s="41">
        <v>1</v>
      </c>
      <c r="F15" s="38">
        <v>1350</v>
      </c>
      <c r="G15" s="38">
        <f t="shared" si="0"/>
        <v>1350</v>
      </c>
      <c r="H15" s="38"/>
      <c r="I15" s="38">
        <f t="shared" si="1"/>
        <v>1350</v>
      </c>
      <c r="J15" s="55"/>
      <c r="K15" s="38">
        <f t="shared" si="2"/>
        <v>1350</v>
      </c>
      <c r="L15" s="55"/>
      <c r="M15" s="38">
        <f t="shared" si="3"/>
        <v>1350</v>
      </c>
      <c r="N15" s="38"/>
      <c r="O15" s="38"/>
    </row>
    <row r="16" spans="1:15">
      <c r="A16" s="38">
        <v>13</v>
      </c>
      <c r="B16" s="46" t="s">
        <v>52</v>
      </c>
      <c r="C16" s="47" t="s">
        <v>53</v>
      </c>
      <c r="D16" s="43"/>
      <c r="E16" s="42">
        <v>3.11</v>
      </c>
      <c r="F16" s="38">
        <v>400</v>
      </c>
      <c r="G16" s="38">
        <f t="shared" si="0"/>
        <v>1244</v>
      </c>
      <c r="H16" s="38"/>
      <c r="I16" s="38">
        <f t="shared" si="1"/>
        <v>1244</v>
      </c>
      <c r="J16" s="55"/>
      <c r="K16" s="38">
        <f t="shared" si="2"/>
        <v>1244</v>
      </c>
      <c r="L16" s="55"/>
      <c r="M16" s="38">
        <f t="shared" si="3"/>
        <v>1244</v>
      </c>
      <c r="N16" s="38"/>
      <c r="O16" s="38"/>
    </row>
    <row r="17" spans="1:15">
      <c r="A17" s="38">
        <v>14</v>
      </c>
      <c r="B17" s="46" t="s">
        <v>54</v>
      </c>
      <c r="C17" s="42"/>
      <c r="D17" s="43" t="s">
        <v>55</v>
      </c>
      <c r="E17" s="41">
        <v>1</v>
      </c>
      <c r="F17" s="38">
        <v>400</v>
      </c>
      <c r="G17" s="38">
        <f t="shared" si="0"/>
        <v>400</v>
      </c>
      <c r="H17" s="38"/>
      <c r="I17" s="38">
        <f t="shared" si="1"/>
        <v>400</v>
      </c>
      <c r="J17" s="55"/>
      <c r="K17" s="38">
        <f t="shared" si="2"/>
        <v>400</v>
      </c>
      <c r="L17" s="55"/>
      <c r="M17" s="38">
        <f t="shared" si="3"/>
        <v>400</v>
      </c>
      <c r="N17" s="38"/>
      <c r="O17" s="38"/>
    </row>
    <row r="18" spans="1:15">
      <c r="A18" s="38">
        <v>15</v>
      </c>
      <c r="B18" s="46" t="s">
        <v>56</v>
      </c>
      <c r="C18" s="42"/>
      <c r="D18" s="43" t="s">
        <v>55</v>
      </c>
      <c r="E18" s="41">
        <v>1</v>
      </c>
      <c r="F18" s="38">
        <v>160</v>
      </c>
      <c r="G18" s="38">
        <f t="shared" si="0"/>
        <v>160</v>
      </c>
      <c r="H18" s="38"/>
      <c r="I18" s="38">
        <f t="shared" si="1"/>
        <v>160</v>
      </c>
      <c r="J18" s="55"/>
      <c r="K18" s="38">
        <f t="shared" si="2"/>
        <v>160</v>
      </c>
      <c r="L18" s="55"/>
      <c r="M18" s="38">
        <f t="shared" si="3"/>
        <v>160</v>
      </c>
      <c r="N18" s="38"/>
      <c r="O18" s="38"/>
    </row>
    <row r="19" spans="1:15">
      <c r="A19" s="38">
        <v>16</v>
      </c>
      <c r="B19" s="46" t="s">
        <v>57</v>
      </c>
      <c r="C19" s="42"/>
      <c r="D19" s="43" t="s">
        <v>55</v>
      </c>
      <c r="E19" s="41">
        <v>1</v>
      </c>
      <c r="F19" s="38">
        <v>400</v>
      </c>
      <c r="G19" s="38">
        <f t="shared" si="0"/>
        <v>400</v>
      </c>
      <c r="H19" s="38"/>
      <c r="I19" s="38">
        <f t="shared" si="1"/>
        <v>400</v>
      </c>
      <c r="J19" s="55"/>
      <c r="K19" s="38">
        <f t="shared" si="2"/>
        <v>400</v>
      </c>
      <c r="L19" s="55"/>
      <c r="M19" s="38">
        <f t="shared" si="3"/>
        <v>400</v>
      </c>
      <c r="N19" s="38"/>
      <c r="O19" s="38"/>
    </row>
    <row r="20" spans="1:15">
      <c r="A20" s="38">
        <v>17</v>
      </c>
      <c r="B20" s="39" t="s">
        <v>58</v>
      </c>
      <c r="C20" s="42"/>
      <c r="D20" s="43" t="s">
        <v>59</v>
      </c>
      <c r="E20" s="41">
        <v>1</v>
      </c>
      <c r="F20" s="38">
        <v>400</v>
      </c>
      <c r="G20" s="38">
        <f t="shared" si="0"/>
        <v>400</v>
      </c>
      <c r="H20" s="38"/>
      <c r="I20" s="38">
        <f t="shared" si="1"/>
        <v>400</v>
      </c>
      <c r="J20" s="55"/>
      <c r="K20" s="38">
        <f t="shared" si="2"/>
        <v>400</v>
      </c>
      <c r="L20" s="55"/>
      <c r="M20" s="38">
        <f t="shared" si="3"/>
        <v>400</v>
      </c>
      <c r="N20" s="38"/>
      <c r="O20" s="38"/>
    </row>
    <row r="21" ht="28.5" spans="1:15">
      <c r="A21" s="38">
        <v>18</v>
      </c>
      <c r="B21" s="39" t="s">
        <v>60</v>
      </c>
      <c r="C21" s="42" t="s">
        <v>61</v>
      </c>
      <c r="D21" s="43" t="s">
        <v>23</v>
      </c>
      <c r="E21" s="41">
        <v>1</v>
      </c>
      <c r="F21" s="38">
        <v>410</v>
      </c>
      <c r="G21" s="38">
        <f t="shared" si="0"/>
        <v>410</v>
      </c>
      <c r="H21" s="38"/>
      <c r="I21" s="38">
        <f t="shared" si="1"/>
        <v>410</v>
      </c>
      <c r="J21" s="55"/>
      <c r="K21" s="38">
        <f t="shared" si="2"/>
        <v>410</v>
      </c>
      <c r="L21" s="55"/>
      <c r="M21" s="38">
        <f t="shared" si="3"/>
        <v>410</v>
      </c>
      <c r="N21" s="38"/>
      <c r="O21" s="38"/>
    </row>
    <row r="22" spans="1:15">
      <c r="A22" s="38">
        <v>19</v>
      </c>
      <c r="B22" s="39" t="s">
        <v>62</v>
      </c>
      <c r="C22" s="40" t="s">
        <v>63</v>
      </c>
      <c r="D22" s="38" t="s">
        <v>64</v>
      </c>
      <c r="E22" s="41">
        <v>2</v>
      </c>
      <c r="F22" s="38">
        <v>400</v>
      </c>
      <c r="G22" s="38">
        <f t="shared" si="0"/>
        <v>800</v>
      </c>
      <c r="H22" s="38"/>
      <c r="I22" s="38">
        <f t="shared" si="1"/>
        <v>800</v>
      </c>
      <c r="J22" s="55"/>
      <c r="K22" s="38">
        <f t="shared" si="2"/>
        <v>800</v>
      </c>
      <c r="L22" s="55"/>
      <c r="M22" s="38">
        <f t="shared" si="3"/>
        <v>800</v>
      </c>
      <c r="N22" s="38"/>
      <c r="O22" s="38"/>
    </row>
    <row r="23" spans="1:15">
      <c r="A23" s="38">
        <v>20</v>
      </c>
      <c r="B23" s="39" t="s">
        <v>65</v>
      </c>
      <c r="C23" s="40"/>
      <c r="D23" s="43" t="s">
        <v>66</v>
      </c>
      <c r="E23" s="41">
        <v>1</v>
      </c>
      <c r="F23" s="38">
        <v>700</v>
      </c>
      <c r="G23" s="38">
        <f t="shared" si="0"/>
        <v>700</v>
      </c>
      <c r="H23" s="38"/>
      <c r="I23" s="38">
        <f t="shared" si="1"/>
        <v>700</v>
      </c>
      <c r="J23" s="55"/>
      <c r="K23" s="38">
        <f t="shared" si="2"/>
        <v>700</v>
      </c>
      <c r="L23" s="55"/>
      <c r="M23" s="38">
        <f t="shared" si="3"/>
        <v>700</v>
      </c>
      <c r="N23" s="38"/>
      <c r="O23" s="38"/>
    </row>
    <row r="24" spans="1:15">
      <c r="A24" s="38">
        <v>21</v>
      </c>
      <c r="B24" s="46" t="s">
        <v>67</v>
      </c>
      <c r="C24" s="40"/>
      <c r="D24" s="43"/>
      <c r="E24" s="41">
        <v>1</v>
      </c>
      <c r="F24" s="38">
        <v>8000</v>
      </c>
      <c r="G24" s="38">
        <f t="shared" si="0"/>
        <v>8000</v>
      </c>
      <c r="H24" s="38"/>
      <c r="I24" s="38">
        <f t="shared" si="1"/>
        <v>8000</v>
      </c>
      <c r="J24" s="55"/>
      <c r="K24" s="38">
        <f t="shared" si="2"/>
        <v>8000</v>
      </c>
      <c r="L24" s="55"/>
      <c r="M24" s="38">
        <f t="shared" si="3"/>
        <v>8000</v>
      </c>
      <c r="N24" s="38"/>
      <c r="O24" s="38"/>
    </row>
    <row r="25" spans="1:15">
      <c r="A25" s="38">
        <v>22</v>
      </c>
      <c r="B25" s="46" t="s">
        <v>68</v>
      </c>
      <c r="C25" s="42" t="s">
        <v>69</v>
      </c>
      <c r="D25" s="43" t="s">
        <v>20</v>
      </c>
      <c r="E25" s="41">
        <v>1</v>
      </c>
      <c r="F25" s="38">
        <v>330</v>
      </c>
      <c r="G25" s="38">
        <f t="shared" si="0"/>
        <v>330</v>
      </c>
      <c r="H25" s="38"/>
      <c r="I25" s="38">
        <f t="shared" si="1"/>
        <v>330</v>
      </c>
      <c r="J25" s="55"/>
      <c r="K25" s="38">
        <f t="shared" si="2"/>
        <v>330</v>
      </c>
      <c r="L25" s="55"/>
      <c r="M25" s="38">
        <f t="shared" si="3"/>
        <v>330</v>
      </c>
      <c r="N25" s="38"/>
      <c r="O25" s="38"/>
    </row>
    <row r="26" spans="1:15">
      <c r="A26" s="38">
        <v>23</v>
      </c>
      <c r="B26" s="46" t="s">
        <v>70</v>
      </c>
      <c r="C26" s="42" t="s">
        <v>71</v>
      </c>
      <c r="D26" s="43"/>
      <c r="E26" s="41">
        <v>1</v>
      </c>
      <c r="F26" s="38">
        <v>8000</v>
      </c>
      <c r="G26" s="38">
        <f t="shared" si="0"/>
        <v>8000</v>
      </c>
      <c r="H26" s="38" t="s">
        <v>72</v>
      </c>
      <c r="I26" s="38">
        <f t="shared" si="1"/>
        <v>8000</v>
      </c>
      <c r="J26" s="55"/>
      <c r="K26" s="38">
        <f t="shared" si="2"/>
        <v>8000</v>
      </c>
      <c r="L26" s="55"/>
      <c r="M26" s="38">
        <f t="shared" si="3"/>
        <v>8000</v>
      </c>
      <c r="N26" s="38"/>
      <c r="O26" s="38"/>
    </row>
    <row r="27" spans="1:15">
      <c r="A27" s="38">
        <v>24</v>
      </c>
      <c r="B27" s="46" t="s">
        <v>73</v>
      </c>
      <c r="C27" s="42" t="s">
        <v>74</v>
      </c>
      <c r="D27" s="43" t="s">
        <v>75</v>
      </c>
      <c r="E27" s="41">
        <v>1</v>
      </c>
      <c r="F27" s="38">
        <v>2100</v>
      </c>
      <c r="G27" s="38">
        <f t="shared" si="0"/>
        <v>2100</v>
      </c>
      <c r="H27" s="38"/>
      <c r="I27" s="38">
        <f t="shared" si="1"/>
        <v>2100</v>
      </c>
      <c r="J27" s="55"/>
      <c r="K27" s="38">
        <f t="shared" si="2"/>
        <v>2100</v>
      </c>
      <c r="L27" s="55"/>
      <c r="M27" s="38">
        <f t="shared" si="3"/>
        <v>2100</v>
      </c>
      <c r="N27" s="38"/>
      <c r="O27" s="38"/>
    </row>
    <row r="28" spans="1:15">
      <c r="A28" s="38">
        <v>25</v>
      </c>
      <c r="B28" s="46" t="s">
        <v>76</v>
      </c>
      <c r="C28" s="42" t="s">
        <v>77</v>
      </c>
      <c r="D28" s="43" t="s">
        <v>78</v>
      </c>
      <c r="E28" s="41">
        <v>1</v>
      </c>
      <c r="F28" s="38">
        <v>1500</v>
      </c>
      <c r="G28" s="38">
        <f t="shared" si="0"/>
        <v>1500</v>
      </c>
      <c r="H28" s="38" t="s">
        <v>79</v>
      </c>
      <c r="I28" s="38">
        <f t="shared" si="1"/>
        <v>1500</v>
      </c>
      <c r="J28" s="55"/>
      <c r="K28" s="38">
        <f t="shared" si="2"/>
        <v>1500</v>
      </c>
      <c r="L28" s="55"/>
      <c r="M28" s="38">
        <f t="shared" si="3"/>
        <v>1500</v>
      </c>
      <c r="N28" s="38"/>
      <c r="O28" s="38"/>
    </row>
    <row r="29" spans="1:15">
      <c r="A29" s="38"/>
      <c r="B29" s="38" t="s">
        <v>80</v>
      </c>
      <c r="C29" s="48"/>
      <c r="D29" s="49"/>
      <c r="E29" s="49"/>
      <c r="F29" s="50"/>
      <c r="G29" s="38">
        <f>SUM(G4:G28)</f>
        <v>59932</v>
      </c>
      <c r="H29" s="38"/>
      <c r="I29" s="44">
        <f t="shared" si="1"/>
        <v>59932</v>
      </c>
      <c r="J29" s="55"/>
      <c r="K29" s="38">
        <f t="shared" si="2"/>
        <v>59932</v>
      </c>
      <c r="L29" s="55"/>
      <c r="M29" s="38">
        <f t="shared" si="3"/>
        <v>59932</v>
      </c>
      <c r="N29" s="38"/>
      <c r="O29" s="38"/>
    </row>
    <row r="30" spans="3:12">
      <c r="C30" s="30"/>
      <c r="E30" s="30"/>
      <c r="J30" s="30"/>
      <c r="L30" s="30"/>
    </row>
    <row r="31" ht="25" customHeight="1" spans="1:15">
      <c r="A31" s="51" t="s">
        <v>81</v>
      </c>
      <c r="B31" s="52"/>
      <c r="C31" s="53" t="s">
        <v>82</v>
      </c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6"/>
    </row>
    <row r="32" spans="1:15">
      <c r="A32" s="38" t="s">
        <v>3</v>
      </c>
      <c r="B32" s="39" t="s">
        <v>4</v>
      </c>
      <c r="C32" s="40" t="s">
        <v>5</v>
      </c>
      <c r="D32" s="38" t="s">
        <v>6</v>
      </c>
      <c r="E32" s="41" t="s">
        <v>7</v>
      </c>
      <c r="F32" s="38" t="s">
        <v>8</v>
      </c>
      <c r="G32" s="38" t="s">
        <v>9</v>
      </c>
      <c r="H32" s="38" t="s">
        <v>10</v>
      </c>
      <c r="I32" s="38" t="s">
        <v>11</v>
      </c>
      <c r="J32" s="55" t="s">
        <v>12</v>
      </c>
      <c r="K32" s="38" t="s">
        <v>13</v>
      </c>
      <c r="L32" s="55" t="s">
        <v>14</v>
      </c>
      <c r="M32" s="38" t="s">
        <v>15</v>
      </c>
      <c r="N32" s="38" t="s">
        <v>16</v>
      </c>
      <c r="O32" s="38" t="s">
        <v>17</v>
      </c>
    </row>
    <row r="33" ht="28.5" spans="1:15">
      <c r="A33" s="38">
        <v>1</v>
      </c>
      <c r="B33" s="39" t="s">
        <v>18</v>
      </c>
      <c r="C33" s="42" t="s">
        <v>19</v>
      </c>
      <c r="D33" s="43" t="s">
        <v>20</v>
      </c>
      <c r="E33" s="41">
        <v>2</v>
      </c>
      <c r="F33" s="38">
        <v>1850</v>
      </c>
      <c r="G33" s="38">
        <f>E33*F33</f>
        <v>3700</v>
      </c>
      <c r="H33" s="42"/>
      <c r="I33" s="38">
        <f>G33</f>
        <v>3700</v>
      </c>
      <c r="J33" s="55"/>
      <c r="K33" s="38">
        <f>I33*(1+J33)</f>
        <v>3700</v>
      </c>
      <c r="L33" s="55"/>
      <c r="M33" s="38">
        <f>I33*(1+L33)</f>
        <v>3700</v>
      </c>
      <c r="N33" s="38"/>
      <c r="O33" s="38"/>
    </row>
    <row r="34" spans="1:15">
      <c r="A34" s="38">
        <v>2</v>
      </c>
      <c r="B34" s="39" t="s">
        <v>21</v>
      </c>
      <c r="C34" s="42" t="s">
        <v>22</v>
      </c>
      <c r="D34" s="43" t="s">
        <v>23</v>
      </c>
      <c r="E34" s="41">
        <v>2</v>
      </c>
      <c r="F34" s="38">
        <v>700</v>
      </c>
      <c r="G34" s="38">
        <f t="shared" ref="G34:G59" si="4">E34*F34</f>
        <v>1400</v>
      </c>
      <c r="H34" s="38"/>
      <c r="I34" s="38">
        <f t="shared" ref="I34:I59" si="5">G34</f>
        <v>1400</v>
      </c>
      <c r="J34" s="55"/>
      <c r="K34" s="38">
        <f t="shared" ref="K34:K59" si="6">I34*(1+J34)</f>
        <v>1400</v>
      </c>
      <c r="L34" s="55"/>
      <c r="M34" s="38">
        <f t="shared" ref="M34:M59" si="7">I34*(1+L34)</f>
        <v>1400</v>
      </c>
      <c r="N34" s="38"/>
      <c r="O34" s="38"/>
    </row>
    <row r="35" ht="28.5" spans="1:15">
      <c r="A35" s="38">
        <v>3</v>
      </c>
      <c r="B35" s="39" t="s">
        <v>24</v>
      </c>
      <c r="C35" s="42" t="s">
        <v>25</v>
      </c>
      <c r="D35" s="43" t="s">
        <v>23</v>
      </c>
      <c r="E35" s="41">
        <v>4</v>
      </c>
      <c r="F35" s="38">
        <v>1350</v>
      </c>
      <c r="G35" s="38">
        <f t="shared" si="4"/>
        <v>5400</v>
      </c>
      <c r="H35" s="38"/>
      <c r="I35" s="38">
        <f t="shared" si="5"/>
        <v>5400</v>
      </c>
      <c r="J35" s="55"/>
      <c r="K35" s="38">
        <f t="shared" si="6"/>
        <v>5400</v>
      </c>
      <c r="L35" s="55"/>
      <c r="M35" s="38">
        <f t="shared" si="7"/>
        <v>5400</v>
      </c>
      <c r="N35" s="38"/>
      <c r="O35" s="38"/>
    </row>
    <row r="36" spans="1:15">
      <c r="A36" s="38">
        <v>4</v>
      </c>
      <c r="B36" s="39" t="s">
        <v>26</v>
      </c>
      <c r="C36" s="42" t="s">
        <v>27</v>
      </c>
      <c r="D36" s="43" t="s">
        <v>28</v>
      </c>
      <c r="E36" s="41">
        <v>2</v>
      </c>
      <c r="F36" s="38">
        <v>1850</v>
      </c>
      <c r="G36" s="38">
        <f t="shared" si="4"/>
        <v>3700</v>
      </c>
      <c r="H36" s="38"/>
      <c r="I36" s="38">
        <f t="shared" si="5"/>
        <v>3700</v>
      </c>
      <c r="J36" s="55"/>
      <c r="K36" s="38">
        <f t="shared" si="6"/>
        <v>3700</v>
      </c>
      <c r="L36" s="55"/>
      <c r="M36" s="38">
        <f t="shared" si="7"/>
        <v>3700</v>
      </c>
      <c r="N36" s="38"/>
      <c r="O36" s="38"/>
    </row>
    <row r="37" spans="1:15">
      <c r="A37" s="38">
        <v>5</v>
      </c>
      <c r="B37" s="39" t="s">
        <v>29</v>
      </c>
      <c r="C37" s="42" t="s">
        <v>30</v>
      </c>
      <c r="D37" s="43" t="s">
        <v>31</v>
      </c>
      <c r="E37" s="41">
        <v>2</v>
      </c>
      <c r="F37" s="38">
        <v>8608</v>
      </c>
      <c r="G37" s="38">
        <f t="shared" si="4"/>
        <v>17216</v>
      </c>
      <c r="H37" s="38"/>
      <c r="I37" s="38">
        <f t="shared" si="5"/>
        <v>17216</v>
      </c>
      <c r="J37" s="55"/>
      <c r="K37" s="38">
        <f t="shared" si="6"/>
        <v>17216</v>
      </c>
      <c r="L37" s="55"/>
      <c r="M37" s="38">
        <f t="shared" si="7"/>
        <v>17216</v>
      </c>
      <c r="N37" s="38"/>
      <c r="O37" s="38"/>
    </row>
    <row r="38" spans="1:15">
      <c r="A38" s="38">
        <v>6</v>
      </c>
      <c r="B38" s="39" t="s">
        <v>32</v>
      </c>
      <c r="C38" s="42" t="s">
        <v>33</v>
      </c>
      <c r="D38" s="43" t="s">
        <v>20</v>
      </c>
      <c r="E38" s="45" t="s">
        <v>34</v>
      </c>
      <c r="F38" s="38">
        <v>380</v>
      </c>
      <c r="G38" s="38">
        <f t="shared" si="4"/>
        <v>1140</v>
      </c>
      <c r="H38" s="38"/>
      <c r="I38" s="38">
        <f t="shared" si="5"/>
        <v>1140</v>
      </c>
      <c r="J38" s="55"/>
      <c r="K38" s="38">
        <f t="shared" si="6"/>
        <v>1140</v>
      </c>
      <c r="L38" s="55"/>
      <c r="M38" s="38">
        <f t="shared" si="7"/>
        <v>1140</v>
      </c>
      <c r="N38" s="38"/>
      <c r="O38" s="38"/>
    </row>
    <row r="39" ht="42.75" spans="1:15">
      <c r="A39" s="38">
        <v>7</v>
      </c>
      <c r="B39" s="39" t="s">
        <v>35</v>
      </c>
      <c r="C39" s="42" t="s">
        <v>36</v>
      </c>
      <c r="D39" s="42" t="s">
        <v>37</v>
      </c>
      <c r="E39" s="41">
        <v>2</v>
      </c>
      <c r="F39" s="38">
        <v>2380</v>
      </c>
      <c r="G39" s="38">
        <f t="shared" si="4"/>
        <v>4760</v>
      </c>
      <c r="H39" s="38"/>
      <c r="I39" s="38">
        <f t="shared" si="5"/>
        <v>4760</v>
      </c>
      <c r="J39" s="55"/>
      <c r="K39" s="38">
        <f t="shared" si="6"/>
        <v>4760</v>
      </c>
      <c r="L39" s="55"/>
      <c r="M39" s="38">
        <f t="shared" si="7"/>
        <v>4760</v>
      </c>
      <c r="N39" s="38"/>
      <c r="O39" s="38"/>
    </row>
    <row r="40" ht="28.5" spans="1:15">
      <c r="A40" s="38">
        <v>8</v>
      </c>
      <c r="B40" s="39" t="s">
        <v>38</v>
      </c>
      <c r="C40" s="42" t="s">
        <v>39</v>
      </c>
      <c r="D40" s="42" t="s">
        <v>40</v>
      </c>
      <c r="E40" s="41">
        <v>1</v>
      </c>
      <c r="F40" s="38">
        <v>2650</v>
      </c>
      <c r="G40" s="38">
        <f t="shared" si="4"/>
        <v>2650</v>
      </c>
      <c r="H40" s="38"/>
      <c r="I40" s="38">
        <f t="shared" si="5"/>
        <v>2650</v>
      </c>
      <c r="J40" s="55"/>
      <c r="K40" s="38">
        <f t="shared" si="6"/>
        <v>2650</v>
      </c>
      <c r="L40" s="55"/>
      <c r="M40" s="38">
        <f t="shared" si="7"/>
        <v>2650</v>
      </c>
      <c r="N40" s="38"/>
      <c r="O40" s="38"/>
    </row>
    <row r="41" spans="1:15">
      <c r="A41" s="38">
        <v>9</v>
      </c>
      <c r="B41" s="39" t="s">
        <v>41</v>
      </c>
      <c r="C41" s="42" t="s">
        <v>42</v>
      </c>
      <c r="D41" s="43" t="s">
        <v>43</v>
      </c>
      <c r="E41" s="41">
        <v>1</v>
      </c>
      <c r="F41" s="38">
        <v>750</v>
      </c>
      <c r="G41" s="38">
        <f t="shared" si="4"/>
        <v>750</v>
      </c>
      <c r="H41" s="38"/>
      <c r="I41" s="38">
        <f t="shared" si="5"/>
        <v>750</v>
      </c>
      <c r="J41" s="55"/>
      <c r="K41" s="38">
        <f t="shared" si="6"/>
        <v>750</v>
      </c>
      <c r="L41" s="55"/>
      <c r="M41" s="38">
        <f t="shared" si="7"/>
        <v>750</v>
      </c>
      <c r="N41" s="38"/>
      <c r="O41" s="38"/>
    </row>
    <row r="42" ht="42.75" spans="1:15">
      <c r="A42" s="38">
        <v>10</v>
      </c>
      <c r="B42" s="39" t="s">
        <v>44</v>
      </c>
      <c r="C42" s="42" t="s">
        <v>45</v>
      </c>
      <c r="D42" s="43" t="s">
        <v>46</v>
      </c>
      <c r="E42" s="41">
        <v>1</v>
      </c>
      <c r="F42" s="38">
        <v>4460</v>
      </c>
      <c r="G42" s="38">
        <f t="shared" si="4"/>
        <v>4460</v>
      </c>
      <c r="H42" s="38"/>
      <c r="I42" s="38">
        <f t="shared" si="5"/>
        <v>4460</v>
      </c>
      <c r="J42" s="55"/>
      <c r="K42" s="38">
        <f t="shared" si="6"/>
        <v>4460</v>
      </c>
      <c r="L42" s="55"/>
      <c r="M42" s="38">
        <f t="shared" si="7"/>
        <v>4460</v>
      </c>
      <c r="N42" s="38"/>
      <c r="O42" s="38"/>
    </row>
    <row r="43" spans="1:15">
      <c r="A43" s="38">
        <v>11</v>
      </c>
      <c r="B43" s="46" t="s">
        <v>47</v>
      </c>
      <c r="C43" s="42" t="s">
        <v>48</v>
      </c>
      <c r="D43" s="43"/>
      <c r="E43" s="41">
        <v>1</v>
      </c>
      <c r="F43" s="38">
        <v>2500</v>
      </c>
      <c r="G43" s="38">
        <f t="shared" si="4"/>
        <v>2500</v>
      </c>
      <c r="H43" s="38"/>
      <c r="I43" s="38">
        <f t="shared" si="5"/>
        <v>2500</v>
      </c>
      <c r="J43" s="55"/>
      <c r="K43" s="38">
        <f t="shared" si="6"/>
        <v>2500</v>
      </c>
      <c r="L43" s="55"/>
      <c r="M43" s="38">
        <f t="shared" si="7"/>
        <v>2500</v>
      </c>
      <c r="N43" s="38"/>
      <c r="O43" s="38"/>
    </row>
    <row r="44" spans="1:15">
      <c r="A44" s="38">
        <v>12</v>
      </c>
      <c r="B44" s="46" t="s">
        <v>49</v>
      </c>
      <c r="C44" s="42" t="s">
        <v>50</v>
      </c>
      <c r="D44" s="43" t="s">
        <v>51</v>
      </c>
      <c r="E44" s="41">
        <v>1</v>
      </c>
      <c r="F44" s="38">
        <v>1350</v>
      </c>
      <c r="G44" s="38">
        <f t="shared" si="4"/>
        <v>1350</v>
      </c>
      <c r="H44" s="38"/>
      <c r="I44" s="38">
        <f t="shared" si="5"/>
        <v>1350</v>
      </c>
      <c r="J44" s="55"/>
      <c r="K44" s="38">
        <f t="shared" si="6"/>
        <v>1350</v>
      </c>
      <c r="L44" s="55"/>
      <c r="M44" s="38">
        <f t="shared" si="7"/>
        <v>1350</v>
      </c>
      <c r="N44" s="38"/>
      <c r="O44" s="38"/>
    </row>
    <row r="45" spans="1:15">
      <c r="A45" s="38">
        <v>13</v>
      </c>
      <c r="B45" s="46" t="s">
        <v>52</v>
      </c>
      <c r="C45" s="47" t="s">
        <v>53</v>
      </c>
      <c r="D45" s="43"/>
      <c r="E45" s="41">
        <v>4.72</v>
      </c>
      <c r="F45" s="38">
        <v>400</v>
      </c>
      <c r="G45" s="38">
        <f t="shared" si="4"/>
        <v>1888</v>
      </c>
      <c r="H45" s="38"/>
      <c r="I45" s="38">
        <f t="shared" si="5"/>
        <v>1888</v>
      </c>
      <c r="J45" s="55"/>
      <c r="K45" s="38">
        <f t="shared" si="6"/>
        <v>1888</v>
      </c>
      <c r="L45" s="55"/>
      <c r="M45" s="38">
        <f t="shared" si="7"/>
        <v>1888</v>
      </c>
      <c r="N45" s="38"/>
      <c r="O45" s="38"/>
    </row>
    <row r="46" spans="1:15">
      <c r="A46" s="38">
        <v>14</v>
      </c>
      <c r="B46" s="39" t="s">
        <v>83</v>
      </c>
      <c r="C46" s="42"/>
      <c r="D46" s="43" t="s">
        <v>55</v>
      </c>
      <c r="E46" s="41">
        <v>1</v>
      </c>
      <c r="F46" s="38">
        <v>400</v>
      </c>
      <c r="G46" s="38">
        <f t="shared" si="4"/>
        <v>400</v>
      </c>
      <c r="H46" s="38"/>
      <c r="I46" s="38">
        <f t="shared" si="5"/>
        <v>400</v>
      </c>
      <c r="J46" s="55"/>
      <c r="K46" s="38">
        <f t="shared" si="6"/>
        <v>400</v>
      </c>
      <c r="L46" s="55"/>
      <c r="M46" s="38">
        <f t="shared" si="7"/>
        <v>400</v>
      </c>
      <c r="N46" s="38"/>
      <c r="O46" s="38"/>
    </row>
    <row r="47" spans="1:15">
      <c r="A47" s="38">
        <v>15</v>
      </c>
      <c r="B47" s="39" t="s">
        <v>84</v>
      </c>
      <c r="C47" s="42"/>
      <c r="D47" s="43" t="s">
        <v>55</v>
      </c>
      <c r="E47" s="41">
        <v>1</v>
      </c>
      <c r="F47" s="38">
        <v>160</v>
      </c>
      <c r="G47" s="38">
        <f t="shared" si="4"/>
        <v>160</v>
      </c>
      <c r="H47" s="38"/>
      <c r="I47" s="38">
        <f t="shared" si="5"/>
        <v>160</v>
      </c>
      <c r="J47" s="55"/>
      <c r="K47" s="38">
        <f t="shared" si="6"/>
        <v>160</v>
      </c>
      <c r="L47" s="55"/>
      <c r="M47" s="38">
        <f t="shared" si="7"/>
        <v>160</v>
      </c>
      <c r="N47" s="38"/>
      <c r="O47" s="38"/>
    </row>
    <row r="48" spans="1:15">
      <c r="A48" s="38">
        <v>16</v>
      </c>
      <c r="B48" s="46" t="s">
        <v>85</v>
      </c>
      <c r="C48" s="42"/>
      <c r="D48" s="43" t="s">
        <v>55</v>
      </c>
      <c r="E48" s="41">
        <v>1</v>
      </c>
      <c r="F48" s="38">
        <v>400</v>
      </c>
      <c r="G48" s="38">
        <f t="shared" si="4"/>
        <v>400</v>
      </c>
      <c r="H48" s="38"/>
      <c r="I48" s="38">
        <f t="shared" si="5"/>
        <v>400</v>
      </c>
      <c r="J48" s="55"/>
      <c r="K48" s="38">
        <f t="shared" si="6"/>
        <v>400</v>
      </c>
      <c r="L48" s="55"/>
      <c r="M48" s="38">
        <f t="shared" si="7"/>
        <v>400</v>
      </c>
      <c r="N48" s="38"/>
      <c r="O48" s="38"/>
    </row>
    <row r="49" spans="1:15">
      <c r="A49" s="38">
        <v>17</v>
      </c>
      <c r="B49" s="39" t="s">
        <v>58</v>
      </c>
      <c r="C49" s="42"/>
      <c r="D49" s="43" t="s">
        <v>59</v>
      </c>
      <c r="E49" s="41">
        <v>1</v>
      </c>
      <c r="F49" s="38">
        <v>400</v>
      </c>
      <c r="G49" s="38">
        <f t="shared" si="4"/>
        <v>400</v>
      </c>
      <c r="H49" s="38"/>
      <c r="I49" s="38">
        <f t="shared" si="5"/>
        <v>400</v>
      </c>
      <c r="J49" s="55"/>
      <c r="K49" s="38">
        <f t="shared" si="6"/>
        <v>400</v>
      </c>
      <c r="L49" s="55"/>
      <c r="M49" s="38">
        <f t="shared" si="7"/>
        <v>400</v>
      </c>
      <c r="N49" s="38"/>
      <c r="O49" s="38"/>
    </row>
    <row r="50" ht="28.5" spans="1:15">
      <c r="A50" s="38">
        <v>18</v>
      </c>
      <c r="B50" s="39" t="s">
        <v>60</v>
      </c>
      <c r="C50" s="42" t="s">
        <v>61</v>
      </c>
      <c r="D50" s="43" t="s">
        <v>23</v>
      </c>
      <c r="E50" s="41">
        <v>2</v>
      </c>
      <c r="F50" s="38">
        <v>410</v>
      </c>
      <c r="G50" s="38">
        <f t="shared" si="4"/>
        <v>820</v>
      </c>
      <c r="H50" s="38"/>
      <c r="I50" s="38">
        <f t="shared" si="5"/>
        <v>820</v>
      </c>
      <c r="J50" s="55"/>
      <c r="K50" s="38">
        <f t="shared" si="6"/>
        <v>820</v>
      </c>
      <c r="L50" s="55"/>
      <c r="M50" s="38">
        <f t="shared" si="7"/>
        <v>820</v>
      </c>
      <c r="N50" s="38"/>
      <c r="O50" s="38"/>
    </row>
    <row r="51" spans="1:15">
      <c r="A51" s="38">
        <v>19</v>
      </c>
      <c r="B51" s="39" t="s">
        <v>65</v>
      </c>
      <c r="C51" s="40"/>
      <c r="D51" s="43" t="s">
        <v>66</v>
      </c>
      <c r="E51" s="41">
        <v>1</v>
      </c>
      <c r="F51" s="38">
        <v>700</v>
      </c>
      <c r="G51" s="38">
        <f t="shared" si="4"/>
        <v>700</v>
      </c>
      <c r="H51" s="38"/>
      <c r="I51" s="38">
        <f t="shared" si="5"/>
        <v>700</v>
      </c>
      <c r="J51" s="55"/>
      <c r="K51" s="38">
        <f t="shared" si="6"/>
        <v>700</v>
      </c>
      <c r="L51" s="55"/>
      <c r="M51" s="38">
        <f t="shared" si="7"/>
        <v>700</v>
      </c>
      <c r="N51" s="38"/>
      <c r="O51" s="38"/>
    </row>
    <row r="52" spans="1:15">
      <c r="A52" s="38">
        <v>20</v>
      </c>
      <c r="B52" s="39" t="s">
        <v>62</v>
      </c>
      <c r="C52" s="40" t="s">
        <v>63</v>
      </c>
      <c r="D52" s="38" t="s">
        <v>64</v>
      </c>
      <c r="E52" s="41">
        <v>2</v>
      </c>
      <c r="F52" s="38">
        <v>400</v>
      </c>
      <c r="G52" s="38">
        <f t="shared" si="4"/>
        <v>800</v>
      </c>
      <c r="H52" s="38"/>
      <c r="I52" s="38">
        <f t="shared" si="5"/>
        <v>800</v>
      </c>
      <c r="J52" s="55"/>
      <c r="K52" s="38">
        <f t="shared" si="6"/>
        <v>800</v>
      </c>
      <c r="L52" s="55"/>
      <c r="M52" s="38">
        <f t="shared" si="7"/>
        <v>800</v>
      </c>
      <c r="N52" s="38"/>
      <c r="O52" s="38"/>
    </row>
    <row r="53" spans="1:15">
      <c r="A53" s="38">
        <v>21</v>
      </c>
      <c r="B53" s="46" t="s">
        <v>86</v>
      </c>
      <c r="C53" s="40"/>
      <c r="D53" s="38"/>
      <c r="E53" s="41">
        <v>1</v>
      </c>
      <c r="F53" s="38">
        <v>10000</v>
      </c>
      <c r="G53" s="38">
        <v>10000</v>
      </c>
      <c r="H53" s="38"/>
      <c r="I53" s="38">
        <f t="shared" si="5"/>
        <v>10000</v>
      </c>
      <c r="J53" s="55"/>
      <c r="K53" s="38">
        <f t="shared" si="6"/>
        <v>10000</v>
      </c>
      <c r="L53" s="55"/>
      <c r="M53" s="38">
        <f t="shared" si="7"/>
        <v>10000</v>
      </c>
      <c r="N53" s="38"/>
      <c r="O53" s="38"/>
    </row>
    <row r="54" spans="1:15">
      <c r="A54" s="38">
        <v>22</v>
      </c>
      <c r="B54" s="46" t="s">
        <v>68</v>
      </c>
      <c r="C54" s="42" t="s">
        <v>69</v>
      </c>
      <c r="D54" s="43" t="s">
        <v>20</v>
      </c>
      <c r="E54" s="41">
        <v>2</v>
      </c>
      <c r="F54" s="38">
        <v>330</v>
      </c>
      <c r="G54" s="38">
        <f t="shared" si="4"/>
        <v>660</v>
      </c>
      <c r="H54" s="38"/>
      <c r="I54" s="38">
        <f t="shared" si="5"/>
        <v>660</v>
      </c>
      <c r="J54" s="55"/>
      <c r="K54" s="38">
        <f t="shared" si="6"/>
        <v>660</v>
      </c>
      <c r="L54" s="55"/>
      <c r="M54" s="38">
        <f t="shared" si="7"/>
        <v>660</v>
      </c>
      <c r="N54" s="38"/>
      <c r="O54" s="38"/>
    </row>
    <row r="55" spans="1:15">
      <c r="A55" s="38">
        <v>23</v>
      </c>
      <c r="B55" s="46" t="s">
        <v>70</v>
      </c>
      <c r="C55" s="42" t="s">
        <v>71</v>
      </c>
      <c r="D55" s="43"/>
      <c r="E55" s="41">
        <v>1</v>
      </c>
      <c r="F55" s="38">
        <v>10000</v>
      </c>
      <c r="G55" s="38">
        <f t="shared" si="4"/>
        <v>10000</v>
      </c>
      <c r="H55" s="38" t="s">
        <v>72</v>
      </c>
      <c r="I55" s="38">
        <f t="shared" si="5"/>
        <v>10000</v>
      </c>
      <c r="J55" s="55"/>
      <c r="K55" s="38">
        <f t="shared" si="6"/>
        <v>10000</v>
      </c>
      <c r="L55" s="55"/>
      <c r="M55" s="38">
        <f t="shared" si="7"/>
        <v>10000</v>
      </c>
      <c r="N55" s="38"/>
      <c r="O55" s="38"/>
    </row>
    <row r="56" spans="1:15">
      <c r="A56" s="38">
        <v>24</v>
      </c>
      <c r="B56" s="46" t="s">
        <v>73</v>
      </c>
      <c r="C56" s="42" t="s">
        <v>74</v>
      </c>
      <c r="D56" s="43" t="s">
        <v>75</v>
      </c>
      <c r="E56" s="41">
        <v>1</v>
      </c>
      <c r="F56" s="38">
        <v>2100</v>
      </c>
      <c r="G56" s="38">
        <f t="shared" si="4"/>
        <v>2100</v>
      </c>
      <c r="H56" s="38"/>
      <c r="I56" s="38">
        <f t="shared" si="5"/>
        <v>2100</v>
      </c>
      <c r="J56" s="55"/>
      <c r="K56" s="38">
        <f t="shared" si="6"/>
        <v>2100</v>
      </c>
      <c r="L56" s="55"/>
      <c r="M56" s="38">
        <f t="shared" si="7"/>
        <v>2100</v>
      </c>
      <c r="N56" s="38"/>
      <c r="O56" s="38"/>
    </row>
    <row r="57" spans="1:15">
      <c r="A57" s="38">
        <v>25</v>
      </c>
      <c r="B57" s="46" t="s">
        <v>76</v>
      </c>
      <c r="C57" s="42" t="s">
        <v>77</v>
      </c>
      <c r="D57" s="43" t="s">
        <v>78</v>
      </c>
      <c r="E57" s="41">
        <v>1</v>
      </c>
      <c r="F57" s="38">
        <v>2000</v>
      </c>
      <c r="G57" s="38">
        <f t="shared" si="4"/>
        <v>2000</v>
      </c>
      <c r="H57" s="38" t="s">
        <v>79</v>
      </c>
      <c r="I57" s="38">
        <f t="shared" si="5"/>
        <v>2000</v>
      </c>
      <c r="J57" s="55"/>
      <c r="K57" s="38">
        <f t="shared" si="6"/>
        <v>2000</v>
      </c>
      <c r="L57" s="55"/>
      <c r="M57" s="38">
        <f t="shared" si="7"/>
        <v>2000</v>
      </c>
      <c r="N57" s="38"/>
      <c r="O57" s="38"/>
    </row>
    <row r="58" spans="1:15">
      <c r="A58" s="38"/>
      <c r="B58" s="38" t="s">
        <v>80</v>
      </c>
      <c r="C58" s="40"/>
      <c r="D58" s="38"/>
      <c r="E58" s="41"/>
      <c r="F58" s="38"/>
      <c r="G58" s="38">
        <f>SUM(G33:G57)</f>
        <v>79354</v>
      </c>
      <c r="H58" s="38"/>
      <c r="I58" s="38">
        <f>SUM(I33:I57)</f>
        <v>79354</v>
      </c>
      <c r="J58" s="55"/>
      <c r="K58" s="38">
        <f t="shared" si="6"/>
        <v>79354</v>
      </c>
      <c r="L58" s="55"/>
      <c r="M58" s="38">
        <f t="shared" si="7"/>
        <v>79354</v>
      </c>
      <c r="N58" s="38"/>
      <c r="O58" s="38"/>
    </row>
  </sheetData>
  <mergeCells count="7">
    <mergeCell ref="A1:O1"/>
    <mergeCell ref="A2:B2"/>
    <mergeCell ref="C2:N2"/>
    <mergeCell ref="C29:F29"/>
    <mergeCell ref="A30:O30"/>
    <mergeCell ref="A31:B31"/>
    <mergeCell ref="C31:O3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24" sqref="C24"/>
    </sheetView>
  </sheetViews>
  <sheetFormatPr defaultColWidth="9" defaultRowHeight="14.25" outlineLevelCol="5"/>
  <cols>
    <col min="1" max="1" width="10.6666666666667" customWidth="1"/>
    <col min="2" max="2" width="11.1666666666667" customWidth="1"/>
    <col min="3" max="3" width="60.6666666666667" customWidth="1"/>
    <col min="4" max="4" width="10.5" customWidth="1"/>
    <col min="5" max="5" width="5.16666666666667" customWidth="1"/>
    <col min="6" max="6" width="12.6666666666667" customWidth="1"/>
  </cols>
  <sheetData>
    <row r="1" spans="1:6">
      <c r="A1" s="1"/>
      <c r="B1" s="1"/>
      <c r="C1" s="1"/>
      <c r="D1" s="1"/>
      <c r="E1" s="1"/>
      <c r="F1" s="1"/>
    </row>
    <row r="2" ht="15" spans="1:6">
      <c r="A2" s="1"/>
      <c r="B2" s="1"/>
      <c r="C2" s="1" t="s">
        <v>87</v>
      </c>
      <c r="D2" s="1" t="s">
        <v>88</v>
      </c>
      <c r="E2" s="1" t="s">
        <v>87</v>
      </c>
      <c r="F2" s="1" t="s">
        <v>89</v>
      </c>
    </row>
    <row r="3" ht="17.25" spans="1:6">
      <c r="A3" s="2" t="s">
        <v>90</v>
      </c>
      <c r="B3" s="3">
        <v>44896</v>
      </c>
      <c r="C3" s="4" t="s">
        <v>91</v>
      </c>
      <c r="D3" s="5">
        <v>54900</v>
      </c>
      <c r="E3" s="6" t="s">
        <v>92</v>
      </c>
      <c r="F3" s="7">
        <f>(D3+D4+D5+D6+D7+D8)/10000</f>
        <v>11.743022</v>
      </c>
    </row>
    <row r="4" spans="1:6">
      <c r="A4" s="8"/>
      <c r="B4" s="9">
        <v>44896</v>
      </c>
      <c r="C4" s="10" t="s">
        <v>93</v>
      </c>
      <c r="D4" s="10">
        <v>34432</v>
      </c>
      <c r="E4" s="11"/>
      <c r="F4" s="12"/>
    </row>
    <row r="5" ht="17.25" spans="1:6">
      <c r="A5" s="8"/>
      <c r="B5" s="9">
        <v>44958</v>
      </c>
      <c r="C5" s="13" t="s">
        <v>94</v>
      </c>
      <c r="D5" s="10">
        <v>15347</v>
      </c>
      <c r="E5" s="11"/>
      <c r="F5" s="12"/>
    </row>
    <row r="6" spans="1:6">
      <c r="A6" s="8"/>
      <c r="B6" s="9">
        <v>44958</v>
      </c>
      <c r="C6" s="10" t="s">
        <v>95</v>
      </c>
      <c r="D6" s="10">
        <v>2019.5</v>
      </c>
      <c r="E6" s="11"/>
      <c r="F6" s="12"/>
    </row>
    <row r="7" spans="1:6">
      <c r="A7" s="8"/>
      <c r="B7" s="9">
        <v>44958</v>
      </c>
      <c r="C7" s="10" t="s">
        <v>96</v>
      </c>
      <c r="D7" s="10">
        <v>731.72</v>
      </c>
      <c r="E7" s="11"/>
      <c r="F7" s="12"/>
    </row>
    <row r="8" ht="15" spans="1:6">
      <c r="A8" s="8"/>
      <c r="B8" s="14">
        <v>44958</v>
      </c>
      <c r="C8" s="15" t="s">
        <v>97</v>
      </c>
      <c r="D8" s="15">
        <v>10000</v>
      </c>
      <c r="E8" s="16"/>
      <c r="F8" s="17"/>
    </row>
    <row r="9" spans="1:6">
      <c r="A9" s="8"/>
      <c r="B9" s="3">
        <v>44958</v>
      </c>
      <c r="C9" s="5" t="s">
        <v>98</v>
      </c>
      <c r="D9" s="5">
        <v>12776</v>
      </c>
      <c r="E9" s="18" t="s">
        <v>99</v>
      </c>
      <c r="F9" s="19">
        <f>(D9+D10+D11+D12+D13)/10000</f>
        <v>4.0477</v>
      </c>
    </row>
    <row r="10" spans="1:6">
      <c r="A10" s="20"/>
      <c r="B10" s="9">
        <v>44958</v>
      </c>
      <c r="C10" s="10" t="s">
        <v>100</v>
      </c>
      <c r="D10" s="10">
        <v>2801</v>
      </c>
      <c r="E10" s="21"/>
      <c r="F10" s="22"/>
    </row>
    <row r="11" spans="1:6">
      <c r="A11" s="2" t="s">
        <v>101</v>
      </c>
      <c r="B11" s="9">
        <v>44927</v>
      </c>
      <c r="C11" s="10" t="s">
        <v>102</v>
      </c>
      <c r="D11" s="10">
        <v>9900</v>
      </c>
      <c r="E11" s="21"/>
      <c r="F11" s="22"/>
    </row>
    <row r="12" spans="1:6">
      <c r="A12" s="20"/>
      <c r="B12" s="9">
        <v>44958</v>
      </c>
      <c r="C12" s="10" t="s">
        <v>103</v>
      </c>
      <c r="D12" s="10">
        <v>7000</v>
      </c>
      <c r="E12" s="21"/>
      <c r="F12" s="22"/>
    </row>
    <row r="13" ht="15" spans="1:6">
      <c r="A13" s="20"/>
      <c r="B13" s="14"/>
      <c r="C13" s="15" t="s">
        <v>104</v>
      </c>
      <c r="D13" s="15">
        <v>8000</v>
      </c>
      <c r="E13" s="23"/>
      <c r="F13" s="24"/>
    </row>
    <row r="14" spans="1:6">
      <c r="A14" s="25"/>
      <c r="B14" s="26"/>
      <c r="C14" s="5" t="s">
        <v>105</v>
      </c>
      <c r="D14" s="5">
        <v>12000</v>
      </c>
      <c r="E14" s="6" t="s">
        <v>106</v>
      </c>
      <c r="F14" s="7">
        <f>(D14+D15+D16+D17)/10000</f>
        <v>4.95</v>
      </c>
    </row>
    <row r="15" spans="1:6">
      <c r="A15" s="25"/>
      <c r="B15" s="27"/>
      <c r="C15" s="10" t="s">
        <v>107</v>
      </c>
      <c r="D15" s="10">
        <v>22500</v>
      </c>
      <c r="E15" s="11"/>
      <c r="F15" s="12"/>
    </row>
    <row r="16" spans="1:6">
      <c r="A16" s="25"/>
      <c r="B16" s="27"/>
      <c r="C16" s="10" t="s">
        <v>108</v>
      </c>
      <c r="D16" s="10">
        <v>12000</v>
      </c>
      <c r="E16" s="11"/>
      <c r="F16" s="12"/>
    </row>
    <row r="17" ht="15" spans="1:6">
      <c r="A17" s="25"/>
      <c r="B17" s="28"/>
      <c r="C17" s="15" t="s">
        <v>109</v>
      </c>
      <c r="D17" s="15">
        <v>3000</v>
      </c>
      <c r="E17" s="16"/>
      <c r="F17" s="17"/>
    </row>
    <row r="18" spans="1:6">
      <c r="A18" s="1"/>
      <c r="B18" s="1" t="s">
        <v>11</v>
      </c>
      <c r="C18" s="1"/>
      <c r="D18" s="1">
        <f>SUM(D3:D17)</f>
        <v>207407.22</v>
      </c>
      <c r="E18" s="1"/>
      <c r="F18" s="29">
        <f>SUM(F3:F17)</f>
        <v>20.740722</v>
      </c>
    </row>
  </sheetData>
  <mergeCells count="8">
    <mergeCell ref="A3:A10"/>
    <mergeCell ref="A11:A12"/>
    <mergeCell ref="E3:E8"/>
    <mergeCell ref="E9:E13"/>
    <mergeCell ref="E14:E17"/>
    <mergeCell ref="F3:F8"/>
    <mergeCell ref="F9:F13"/>
    <mergeCell ref="F14:F17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磅房项目报价</vt:lpstr>
      <vt:lpstr>曲靖磅房项目明细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winpgh</cp:lastModifiedBy>
  <dcterms:created xsi:type="dcterms:W3CDTF">2016-12-02T08:54:00Z</dcterms:created>
  <dcterms:modified xsi:type="dcterms:W3CDTF">2023-03-19T04:08:40Z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C68E3C69AFCD431D8349B89B360D101B</vt:lpwstr>
  </property>
  <property fmtid="{D5CDD505-2E9C-101B-9397-08002B2CF9AE}" pid="4" name="WorkbookGuid">
    <vt:lpwstr>6a7845d7-551d-4a48-9b36-5bd483492083</vt:lpwstr>
  </property>
</Properties>
</file>